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13_ncr:40009_{E12AB3AA-4D17-434E-8616-088F9CBD561B}" xr6:coauthVersionLast="47" xr6:coauthVersionMax="47" xr10:uidLastSave="{00000000-0000-0000-0000-000000000000}"/>
  <bookViews>
    <workbookView xWindow="0" yWindow="500" windowWidth="51200" windowHeight="27460"/>
  </bookViews>
  <sheets>
    <sheet name="ML 17045" sheetId="1" r:id="rId1"/>
  </sheets>
  <definedNames>
    <definedName name="_xlnm.Print_Area" localSheetId="0">'ML 17045'!$A$1:$J$52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E5" i="1"/>
  <c r="E6" i="1" s="1"/>
  <c r="F5" i="1"/>
  <c r="G5" i="1"/>
  <c r="G6" i="1" s="1"/>
  <c r="D6" i="1"/>
  <c r="F6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</calcChain>
</file>

<file path=xl/sharedStrings.xml><?xml version="1.0" encoding="utf-8"?>
<sst xmlns="http://schemas.openxmlformats.org/spreadsheetml/2006/main" count="38" uniqueCount="27">
  <si>
    <t>Core</t>
  </si>
  <si>
    <t>17045-2/3</t>
  </si>
  <si>
    <t>mean</t>
  </si>
  <si>
    <t>s</t>
  </si>
  <si>
    <t>Loc</t>
  </si>
  <si>
    <t>N Atlantik</t>
  </si>
  <si>
    <t>T ml (a)</t>
  </si>
  <si>
    <t>C14 method</t>
  </si>
  <si>
    <t>AMS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</si>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</sst>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38">
    <xf numFmtId="0" fontId="0" fillId="0" borderId="0" xfId="0"/>
    <xf numFmtId="1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0" fontId="0" fillId="0" borderId="6" xfId="0" applyBorder="1"/>
    <xf numFmtId="1" fontId="0" fillId="0" borderId="0" xfId="0" applyNumberFormat="1" applyBorder="1" applyAlignment="1">
      <alignment horizontal="right"/>
    </xf>
    <xf numFmtId="0" fontId="0" fillId="0" borderId="3" xfId="0" applyBorder="1"/>
    <xf numFmtId="0" fontId="0" fillId="2" borderId="7" xfId="0" applyFill="1" applyBorder="1" applyAlignment="1">
      <alignment horizontal="right"/>
    </xf>
    <xf numFmtId="1" fontId="0" fillId="2" borderId="6" xfId="0" applyNumberFormat="1" applyFill="1" applyBorder="1" applyAlignment="1">
      <alignment horizontal="left"/>
    </xf>
    <xf numFmtId="0" fontId="0" fillId="2" borderId="6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8" xfId="0" applyNumberFormat="1" applyFill="1" applyBorder="1" applyAlignment="1">
      <alignment horizontal="right"/>
    </xf>
    <xf numFmtId="164" fontId="0" fillId="2" borderId="9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2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6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9" xfId="0" applyNumberFormat="1" applyFill="1" applyBorder="1" applyAlignment="1">
      <alignment horizontal="left"/>
    </xf>
    <xf numFmtId="0" fontId="0" fillId="2" borderId="10" xfId="0" applyFill="1" applyBorder="1" applyAlignment="1">
      <alignment horizontal="right"/>
    </xf>
    <xf numFmtId="0" fontId="0" fillId="0" borderId="1" xfId="0" applyBorder="1"/>
    <xf numFmtId="164" fontId="0" fillId="0" borderId="11" xfId="0" applyNumberFormat="1" applyFill="1" applyBorder="1" applyAlignment="1">
      <alignment horizontal="right"/>
    </xf>
    <xf numFmtId="164" fontId="0" fillId="0" borderId="12" xfId="0" applyNumberFormat="1" applyFill="1" applyBorder="1" applyAlignment="1">
      <alignment horizontal="right"/>
    </xf>
    <xf numFmtId="1" fontId="0" fillId="0" borderId="12" xfId="0" applyNumberFormat="1" applyFill="1" applyBorder="1" applyAlignment="1">
      <alignment horizontal="right"/>
    </xf>
    <xf numFmtId="2" fontId="0" fillId="0" borderId="12" xfId="0" applyNumberFormat="1" applyFill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C55B1B8C-5A2F-1649-B163-B64370101B46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lnSpc>
              <a:spcPts val="1200"/>
            </a:lnSpc>
            <a:defRPr sz="1000"/>
          </a:pPr>
          <a:endParaRPr lang="de-DE" sz="1000" b="0" i="0" u="none" strike="noStrike" baseline="0">
            <a:solidFill>
              <a:srgbClr val="000000"/>
            </a:solidFill>
            <a:latin typeface="Geneva"/>
            <a:ea typeface="Geneva"/>
          </a:endParaRPr>
        </a:p>
        <a:p>
          <a:pPr algn="l" rtl="0">
            <a:lnSpc>
              <a:spcPts val="1200"/>
            </a:lnSpc>
            <a:defRPr sz="1000"/>
          </a:pPr>
          <a:endParaRPr lang="de-DE" sz="1000" b="0" i="0" u="none" strike="noStrike" baseline="0">
            <a:solidFill>
              <a:srgbClr val="000000"/>
            </a:solidFill>
            <a:latin typeface="Geneva"/>
            <a:ea typeface="Genev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workbookViewId="0">
      <selection activeCell="G6" sqref="G6"/>
    </sheetView>
  </sheetViews>
  <sheetFormatPr baseColWidth="10" defaultColWidth="12.7109375" defaultRowHeight="14" x14ac:dyDescent="0.2"/>
  <cols>
    <col min="1" max="3" width="10.7109375" customWidth="1"/>
    <col min="4" max="4" width="10.7109375" style="10" customWidth="1"/>
    <col min="5" max="5" width="10.7109375" customWidth="1"/>
    <col min="10" max="11" width="12.7109375" style="11"/>
  </cols>
  <sheetData>
    <row r="1" spans="1:11" x14ac:dyDescent="0.2">
      <c r="A1" s="28" t="s">
        <v>0</v>
      </c>
      <c r="B1" s="34" t="s">
        <v>1</v>
      </c>
      <c r="C1" s="31"/>
      <c r="D1" s="32" t="s">
        <v>2</v>
      </c>
      <c r="E1" s="17" t="s">
        <v>3</v>
      </c>
      <c r="F1" s="32" t="s">
        <v>2</v>
      </c>
      <c r="G1" s="17" t="s">
        <v>3</v>
      </c>
      <c r="J1"/>
      <c r="K1"/>
    </row>
    <row r="2" spans="1:11" x14ac:dyDescent="0.2">
      <c r="A2" s="29" t="s">
        <v>4</v>
      </c>
      <c r="B2" s="35" t="s">
        <v>5</v>
      </c>
      <c r="C2" s="18" t="s">
        <v>6</v>
      </c>
      <c r="D2" s="1">
        <f>(D9/(E9)^2+D10/(E10)^2+D11/(E11)^2)/(1/(E9)^2+1/(E10)^2+1/(E11)^2)</f>
        <v>2472.8095733610821</v>
      </c>
      <c r="E2" s="1">
        <f>1/(1/(E9)^2+1/(E10)^2+1/(E11)^2)^0.5</f>
        <v>40.645161290322577</v>
      </c>
      <c r="F2" s="1">
        <f>(F9/(E9)^2+F10/(E10)^2+F11/(E11)^2)/(1/(E9)^2+1/(E10)^2+1/(E11)^2)</f>
        <v>2111.5088449531736</v>
      </c>
      <c r="G2" s="1">
        <f>1/(1/(E9)^2+1/(E10)^2+1/(E11)^2)^0.5</f>
        <v>40.645161290322577</v>
      </c>
      <c r="J2"/>
      <c r="K2"/>
    </row>
    <row r="3" spans="1:11" x14ac:dyDescent="0.2">
      <c r="A3" s="29" t="s">
        <v>7</v>
      </c>
      <c r="B3" s="35" t="s">
        <v>8</v>
      </c>
      <c r="C3" s="18" t="s">
        <v>9</v>
      </c>
      <c r="D3" s="9">
        <f>INDEX(LINEST(D12:D20,C12:C20,TRUE,FALSE),2)</f>
        <v>2039.9236365512625</v>
      </c>
      <c r="E3" s="9">
        <f>INDEX(LINEST(D12:D20,C12:C20,TRUE,TRUE),2,2)</f>
        <v>436.52858698754676</v>
      </c>
      <c r="F3" s="9">
        <f>INDEX(LINEST(F12:F20,C12:C20,TRUE,FALSE),2)</f>
        <v>1778.7885042051512</v>
      </c>
      <c r="G3" s="9">
        <f>INDEX(LINEST(F12:F20,C12:C20,TRUE,TRUE),2,2)</f>
        <v>482.23261362754232</v>
      </c>
      <c r="J3"/>
      <c r="K3"/>
    </row>
    <row r="4" spans="1:11" x14ac:dyDescent="0.2">
      <c r="A4" s="29" t="s">
        <v>10</v>
      </c>
      <c r="B4" s="36">
        <v>3653</v>
      </c>
      <c r="C4" s="19"/>
      <c r="D4"/>
      <c r="E4" s="9"/>
      <c r="G4" s="9"/>
      <c r="J4"/>
      <c r="K4"/>
    </row>
    <row r="5" spans="1:11" x14ac:dyDescent="0.2">
      <c r="A5" s="29" t="s">
        <v>11</v>
      </c>
      <c r="B5" s="37">
        <v>52.43</v>
      </c>
      <c r="C5" s="18" t="s">
        <v>12</v>
      </c>
      <c r="D5" s="13">
        <f>1/((INDEX(LINEST(D12:D20,C12:C20,TRUE,FALSE),1))/1000)</f>
        <v>5.276426372058709</v>
      </c>
      <c r="E5" s="13">
        <f>(((INDEX(LINEST(D12:D20,C12:C20,TRUE,TRUE),2,1)/(-INDEX(LINEST(D12:D20,C12:C20,TRUE,TRUE),1,1))^2)^2)^0.5)*1000</f>
        <v>0.56675091406953548</v>
      </c>
      <c r="F5" s="13">
        <f>1/((INDEX(LINEST(F12:F20,C12:C20,TRUE,FALSE),1))/1000)</f>
        <v>4.6719892776387679</v>
      </c>
      <c r="G5" s="13">
        <f>(((INDEX(LINEST(F12:F20,C12:C20,TRUE,TRUE),2,1)/(-INDEX(LINEST(F12:F20,C12:C20,TRUE,TRUE),1,1))^2)^2)^0.5)*1000</f>
        <v>0.49086269594289489</v>
      </c>
      <c r="J5"/>
      <c r="K5"/>
    </row>
    <row r="6" spans="1:11" x14ac:dyDescent="0.2">
      <c r="A6" s="30" t="s">
        <v>13</v>
      </c>
      <c r="B6" s="37">
        <v>-16.670000000000002</v>
      </c>
      <c r="C6" s="20" t="s">
        <v>14</v>
      </c>
      <c r="D6" s="12">
        <f>D5*(D2-D3)/1000</f>
        <v>2.2840907730766724</v>
      </c>
      <c r="E6" s="12">
        <f>(D5*E2+D5*E3+(D2-D3)*E5)/1000</f>
        <v>2.7631106498422664</v>
      </c>
      <c r="F6" s="12">
        <f>F5*(F2-F3)/1000</f>
        <v>1.5544658644270781</v>
      </c>
      <c r="G6" s="12">
        <f>(F5*G2+F5*G3+(F2-F3)*G5)/1000</f>
        <v>2.6061993613864947</v>
      </c>
      <c r="J6"/>
      <c r="K6"/>
    </row>
    <row r="7" spans="1:11" x14ac:dyDescent="0.2">
      <c r="A7" s="22" t="s">
        <v>15</v>
      </c>
      <c r="B7" s="23" t="s">
        <v>16</v>
      </c>
      <c r="C7" s="21" t="s">
        <v>17</v>
      </c>
      <c r="D7" s="24" t="s">
        <v>18</v>
      </c>
      <c r="E7" s="25" t="s">
        <v>3</v>
      </c>
      <c r="F7" s="24" t="s">
        <v>19</v>
      </c>
      <c r="G7" s="25" t="s">
        <v>20</v>
      </c>
      <c r="H7" s="25" t="s">
        <v>21</v>
      </c>
      <c r="I7" s="25" t="s">
        <v>22</v>
      </c>
      <c r="J7" s="25" t="s">
        <v>23</v>
      </c>
      <c r="K7"/>
    </row>
    <row r="8" spans="1:11" x14ac:dyDescent="0.2">
      <c r="A8" s="26" t="s">
        <v>24</v>
      </c>
      <c r="B8" s="26" t="s">
        <v>24</v>
      </c>
      <c r="C8" s="26" t="s">
        <v>24</v>
      </c>
      <c r="D8" s="27" t="s">
        <v>25</v>
      </c>
      <c r="E8" s="27" t="s">
        <v>25</v>
      </c>
      <c r="F8" s="27" t="s">
        <v>25</v>
      </c>
      <c r="G8" s="27" t="s">
        <v>25</v>
      </c>
      <c r="H8" s="27" t="s">
        <v>25</v>
      </c>
      <c r="I8" s="27" t="s">
        <v>25</v>
      </c>
      <c r="J8" s="27" t="s">
        <v>25</v>
      </c>
      <c r="K8"/>
    </row>
    <row r="9" spans="1:11" x14ac:dyDescent="0.2">
      <c r="A9" s="6">
        <f t="shared" ref="A9:A27" si="0">C9-0.9</f>
        <v>9.9999999999999978E-2</v>
      </c>
      <c r="B9" s="7">
        <f t="shared" ref="B9:B27" si="1">C9+0.9</f>
        <v>1.9</v>
      </c>
      <c r="C9" s="8">
        <v>1</v>
      </c>
      <c r="D9" s="9">
        <v>2560</v>
      </c>
      <c r="E9" s="9">
        <v>70</v>
      </c>
      <c r="F9" s="33">
        <v>2240</v>
      </c>
      <c r="G9" s="33">
        <v>2123</v>
      </c>
      <c r="H9" s="33">
        <v>2312</v>
      </c>
      <c r="I9" s="33">
        <v>2034</v>
      </c>
      <c r="J9" s="33">
        <v>2349</v>
      </c>
      <c r="K9"/>
    </row>
    <row r="10" spans="1:11" x14ac:dyDescent="0.2">
      <c r="A10" s="6">
        <f t="shared" si="0"/>
        <v>1.1000000000000001</v>
      </c>
      <c r="B10" s="7">
        <f t="shared" si="1"/>
        <v>2.9</v>
      </c>
      <c r="C10" s="8">
        <v>2</v>
      </c>
      <c r="D10" s="9">
        <v>2740</v>
      </c>
      <c r="E10" s="9">
        <v>90</v>
      </c>
      <c r="F10" s="14">
        <v>2420</v>
      </c>
      <c r="G10" s="14">
        <v>2322</v>
      </c>
      <c r="H10" s="14">
        <v>2616</v>
      </c>
      <c r="I10" s="14">
        <v>2228</v>
      </c>
      <c r="J10" s="14">
        <v>2713</v>
      </c>
      <c r="K10"/>
    </row>
    <row r="11" spans="1:11" x14ac:dyDescent="0.2">
      <c r="A11" s="6">
        <f t="shared" si="0"/>
        <v>1.6</v>
      </c>
      <c r="B11" s="7">
        <f t="shared" si="1"/>
        <v>3.4</v>
      </c>
      <c r="C11" s="8">
        <v>2.5</v>
      </c>
      <c r="D11" s="9">
        <v>2290</v>
      </c>
      <c r="E11" s="9">
        <v>60</v>
      </c>
      <c r="F11" s="14">
        <v>1880</v>
      </c>
      <c r="G11" s="14">
        <v>1818</v>
      </c>
      <c r="H11" s="14">
        <v>1950</v>
      </c>
      <c r="I11" s="14">
        <v>1736</v>
      </c>
      <c r="J11" s="14">
        <v>2021</v>
      </c>
      <c r="K11"/>
    </row>
    <row r="12" spans="1:11" x14ac:dyDescent="0.2">
      <c r="A12" s="6">
        <f t="shared" si="0"/>
        <v>4.0999999999999996</v>
      </c>
      <c r="B12" s="7">
        <f t="shared" si="1"/>
        <v>5.9</v>
      </c>
      <c r="C12" s="8">
        <v>5</v>
      </c>
      <c r="D12" s="9">
        <v>3060</v>
      </c>
      <c r="E12" s="9">
        <v>80</v>
      </c>
      <c r="F12" s="14">
        <v>2800</v>
      </c>
      <c r="G12" s="14">
        <v>2742</v>
      </c>
      <c r="H12" s="14">
        <v>2896</v>
      </c>
      <c r="I12" s="14">
        <v>2701</v>
      </c>
      <c r="J12" s="14">
        <v>3006</v>
      </c>
      <c r="K12"/>
    </row>
    <row r="13" spans="1:11" x14ac:dyDescent="0.2">
      <c r="A13" s="6">
        <f t="shared" si="0"/>
        <v>6.6</v>
      </c>
      <c r="B13" s="7">
        <f t="shared" si="1"/>
        <v>8.4</v>
      </c>
      <c r="C13" s="8">
        <v>7.5</v>
      </c>
      <c r="D13" s="9">
        <v>3530</v>
      </c>
      <c r="E13" s="9">
        <v>80</v>
      </c>
      <c r="F13" s="14">
        <v>3390</v>
      </c>
      <c r="G13" s="14">
        <v>3327</v>
      </c>
      <c r="H13" s="14">
        <v>3474</v>
      </c>
      <c r="I13" s="14">
        <v>3218</v>
      </c>
      <c r="J13" s="14">
        <v>3590</v>
      </c>
      <c r="K13"/>
    </row>
    <row r="14" spans="1:11" x14ac:dyDescent="0.2">
      <c r="A14" s="6">
        <f t="shared" si="0"/>
        <v>9.1</v>
      </c>
      <c r="B14" s="7">
        <f t="shared" si="1"/>
        <v>10.9</v>
      </c>
      <c r="C14" s="8">
        <v>10</v>
      </c>
      <c r="D14" s="9">
        <v>3320</v>
      </c>
      <c r="E14" s="9">
        <v>70</v>
      </c>
      <c r="F14" s="14">
        <v>3160</v>
      </c>
      <c r="G14" s="14">
        <v>3059</v>
      </c>
      <c r="H14" s="14">
        <v>3249</v>
      </c>
      <c r="I14" s="14">
        <v>2948</v>
      </c>
      <c r="J14" s="14">
        <v>3336</v>
      </c>
      <c r="K14"/>
    </row>
    <row r="15" spans="1:11" x14ac:dyDescent="0.2">
      <c r="A15" s="6">
        <f t="shared" si="0"/>
        <v>11.6</v>
      </c>
      <c r="B15" s="7">
        <f t="shared" si="1"/>
        <v>13.4</v>
      </c>
      <c r="C15" s="8">
        <v>12.5</v>
      </c>
      <c r="D15" s="9">
        <v>4280</v>
      </c>
      <c r="E15" s="9">
        <v>70</v>
      </c>
      <c r="F15" s="14">
        <v>4390</v>
      </c>
      <c r="G15" s="14">
        <v>4286</v>
      </c>
      <c r="H15" s="14">
        <v>4452</v>
      </c>
      <c r="I15" s="14">
        <v>4188</v>
      </c>
      <c r="J15" s="14">
        <v>4546</v>
      </c>
      <c r="K15"/>
    </row>
    <row r="16" spans="1:11" x14ac:dyDescent="0.2">
      <c r="A16" s="6">
        <f t="shared" si="0"/>
        <v>14.1</v>
      </c>
      <c r="B16" s="7">
        <f t="shared" si="1"/>
        <v>15.9</v>
      </c>
      <c r="C16" s="8">
        <v>15</v>
      </c>
      <c r="D16" s="9">
        <v>4910</v>
      </c>
      <c r="E16" s="9">
        <v>70</v>
      </c>
      <c r="F16" s="14">
        <v>5250</v>
      </c>
      <c r="G16" s="14">
        <v>5079</v>
      </c>
      <c r="H16" s="14">
        <v>5298</v>
      </c>
      <c r="I16" s="14">
        <v>4991</v>
      </c>
      <c r="J16" s="14">
        <v>5420</v>
      </c>
      <c r="K16"/>
    </row>
    <row r="17" spans="1:11" x14ac:dyDescent="0.2">
      <c r="A17" s="6">
        <f t="shared" si="0"/>
        <v>19.100000000000001</v>
      </c>
      <c r="B17" s="7">
        <f t="shared" si="1"/>
        <v>20.9</v>
      </c>
      <c r="C17" s="8">
        <v>20</v>
      </c>
      <c r="D17" s="9">
        <v>7150</v>
      </c>
      <c r="E17" s="9">
        <v>130</v>
      </c>
      <c r="F17" s="14">
        <v>7560</v>
      </c>
      <c r="G17" s="14">
        <v>7458</v>
      </c>
      <c r="H17" s="14">
        <v>7678</v>
      </c>
      <c r="I17" s="14">
        <v>7364</v>
      </c>
      <c r="J17" s="14">
        <v>7826</v>
      </c>
      <c r="K17"/>
    </row>
    <row r="18" spans="1:11" x14ac:dyDescent="0.2">
      <c r="A18" s="6">
        <f t="shared" si="0"/>
        <v>25.1</v>
      </c>
      <c r="B18" s="7">
        <f t="shared" si="1"/>
        <v>26.9</v>
      </c>
      <c r="C18" s="8">
        <v>26</v>
      </c>
      <c r="D18" s="9">
        <v>6040</v>
      </c>
      <c r="E18" s="9">
        <v>130</v>
      </c>
      <c r="F18" s="14">
        <v>6440</v>
      </c>
      <c r="G18" s="14">
        <v>6299</v>
      </c>
      <c r="H18" s="14">
        <v>6617</v>
      </c>
      <c r="I18" s="14">
        <v>6190</v>
      </c>
      <c r="J18" s="14">
        <v>6742</v>
      </c>
      <c r="K18"/>
    </row>
    <row r="19" spans="1:11" x14ac:dyDescent="0.2">
      <c r="A19" s="6">
        <f t="shared" si="0"/>
        <v>29.1</v>
      </c>
      <c r="B19" s="7">
        <f t="shared" si="1"/>
        <v>30.9</v>
      </c>
      <c r="C19" s="8">
        <v>30</v>
      </c>
      <c r="D19" s="9">
        <v>8040</v>
      </c>
      <c r="E19" s="9">
        <v>100</v>
      </c>
      <c r="F19" s="14">
        <v>8420</v>
      </c>
      <c r="G19" s="14">
        <v>8350</v>
      </c>
      <c r="H19" s="14">
        <v>8547</v>
      </c>
      <c r="I19" s="14">
        <v>8270</v>
      </c>
      <c r="J19" s="14">
        <v>8706</v>
      </c>
      <c r="K19"/>
    </row>
    <row r="20" spans="1:11" x14ac:dyDescent="0.2">
      <c r="A20" s="6">
        <f t="shared" si="0"/>
        <v>39.1</v>
      </c>
      <c r="B20" s="7">
        <f t="shared" si="1"/>
        <v>40.9</v>
      </c>
      <c r="C20" s="8">
        <v>40</v>
      </c>
      <c r="D20" s="9">
        <v>9490</v>
      </c>
      <c r="E20" s="9">
        <v>140</v>
      </c>
      <c r="F20" s="14">
        <v>10130</v>
      </c>
      <c r="G20" s="14">
        <v>9978</v>
      </c>
      <c r="H20" s="14">
        <v>10325</v>
      </c>
      <c r="I20" s="14">
        <v>9876</v>
      </c>
      <c r="J20" s="14">
        <v>10530</v>
      </c>
      <c r="K20"/>
    </row>
    <row r="21" spans="1:11" x14ac:dyDescent="0.2">
      <c r="A21" s="6">
        <f t="shared" si="0"/>
        <v>49.1</v>
      </c>
      <c r="B21" s="7">
        <f t="shared" si="1"/>
        <v>50.9</v>
      </c>
      <c r="C21" s="8">
        <v>50</v>
      </c>
      <c r="D21" s="9">
        <v>12400</v>
      </c>
      <c r="E21" s="9">
        <v>130</v>
      </c>
      <c r="F21" s="14">
        <v>13990</v>
      </c>
      <c r="G21" s="14">
        <v>13804</v>
      </c>
      <c r="H21" s="14">
        <v>14194</v>
      </c>
      <c r="I21" s="14">
        <v>13630</v>
      </c>
      <c r="J21" s="14">
        <v>14416</v>
      </c>
      <c r="K21"/>
    </row>
    <row r="22" spans="1:11" x14ac:dyDescent="0.2">
      <c r="A22" s="6">
        <f t="shared" si="0"/>
        <v>59.1</v>
      </c>
      <c r="B22" s="7">
        <f t="shared" si="1"/>
        <v>60.9</v>
      </c>
      <c r="C22" s="8">
        <v>60</v>
      </c>
      <c r="D22" s="9">
        <v>12830</v>
      </c>
      <c r="E22" s="9">
        <v>120</v>
      </c>
      <c r="F22" s="14">
        <v>14550</v>
      </c>
      <c r="G22" s="14">
        <v>14335</v>
      </c>
      <c r="H22" s="14">
        <v>14781</v>
      </c>
      <c r="I22" s="14">
        <v>14140</v>
      </c>
      <c r="J22" s="14">
        <v>15012</v>
      </c>
      <c r="K22"/>
    </row>
    <row r="23" spans="1:11" x14ac:dyDescent="0.2">
      <c r="A23" s="6">
        <f t="shared" si="0"/>
        <v>79.099999999999994</v>
      </c>
      <c r="B23" s="7">
        <f t="shared" si="1"/>
        <v>80.900000000000006</v>
      </c>
      <c r="C23" s="8">
        <v>80</v>
      </c>
      <c r="D23" s="9">
        <v>15720</v>
      </c>
      <c r="E23" s="9">
        <v>150</v>
      </c>
      <c r="F23" s="14">
        <v>18240</v>
      </c>
      <c r="G23" s="14">
        <v>18069</v>
      </c>
      <c r="H23" s="14">
        <v>18406</v>
      </c>
      <c r="I23" s="14">
        <v>17894</v>
      </c>
      <c r="J23" s="14">
        <v>18570</v>
      </c>
      <c r="K23"/>
    </row>
    <row r="24" spans="1:11" x14ac:dyDescent="0.2">
      <c r="A24" s="6">
        <f t="shared" si="0"/>
        <v>83.1</v>
      </c>
      <c r="B24" s="7">
        <f t="shared" si="1"/>
        <v>84.9</v>
      </c>
      <c r="C24" s="8">
        <v>84</v>
      </c>
      <c r="D24" s="9">
        <v>16190</v>
      </c>
      <c r="E24" s="9">
        <v>160</v>
      </c>
      <c r="F24" s="14">
        <v>18680</v>
      </c>
      <c r="G24" s="14">
        <v>18507</v>
      </c>
      <c r="H24" s="14">
        <v>18854</v>
      </c>
      <c r="I24" s="14">
        <v>18338</v>
      </c>
      <c r="J24" s="14">
        <v>19043</v>
      </c>
      <c r="K24"/>
    </row>
    <row r="25" spans="1:11" x14ac:dyDescent="0.2">
      <c r="A25" s="6">
        <f t="shared" si="0"/>
        <v>89.1</v>
      </c>
      <c r="B25" s="7">
        <f t="shared" si="1"/>
        <v>90.9</v>
      </c>
      <c r="C25" s="8">
        <v>90</v>
      </c>
      <c r="D25" s="9">
        <v>16600</v>
      </c>
      <c r="E25" s="9">
        <v>200</v>
      </c>
      <c r="F25" s="14">
        <v>19080</v>
      </c>
      <c r="G25" s="14">
        <v>18856</v>
      </c>
      <c r="H25" s="14">
        <v>19335</v>
      </c>
      <c r="I25" s="14">
        <v>18648</v>
      </c>
      <c r="J25" s="14">
        <v>19629</v>
      </c>
      <c r="K25"/>
    </row>
    <row r="26" spans="1:11" x14ac:dyDescent="0.2">
      <c r="A26" s="6">
        <f t="shared" si="0"/>
        <v>93.1</v>
      </c>
      <c r="B26" s="7">
        <f t="shared" si="1"/>
        <v>94.9</v>
      </c>
      <c r="C26" s="8">
        <v>94</v>
      </c>
      <c r="D26" s="9">
        <v>16950</v>
      </c>
      <c r="E26" s="9">
        <v>180</v>
      </c>
      <c r="F26" s="14">
        <v>19490</v>
      </c>
      <c r="G26" s="14">
        <v>19237</v>
      </c>
      <c r="H26" s="14">
        <v>19771</v>
      </c>
      <c r="I26" s="14">
        <v>19016</v>
      </c>
      <c r="J26" s="14">
        <v>20091</v>
      </c>
      <c r="K26"/>
    </row>
    <row r="27" spans="1:11" x14ac:dyDescent="0.2">
      <c r="A27" s="2">
        <f t="shared" si="0"/>
        <v>98.1</v>
      </c>
      <c r="B27" s="3">
        <f t="shared" si="1"/>
        <v>99.9</v>
      </c>
      <c r="C27" s="4">
        <v>99</v>
      </c>
      <c r="D27" s="5">
        <v>17510</v>
      </c>
      <c r="E27" s="5">
        <v>170</v>
      </c>
      <c r="F27" s="16">
        <v>20270</v>
      </c>
      <c r="G27" s="16">
        <v>19961</v>
      </c>
      <c r="H27" s="16">
        <v>20588</v>
      </c>
      <c r="I27" s="16">
        <v>19681</v>
      </c>
      <c r="J27" s="16">
        <v>20889</v>
      </c>
      <c r="K27"/>
    </row>
    <row r="28" spans="1:11" x14ac:dyDescent="0.2">
      <c r="A28" s="8"/>
      <c r="B28" s="8"/>
      <c r="C28" s="8"/>
      <c r="D28" s="15"/>
      <c r="E28" s="15"/>
      <c r="F28" s="15"/>
      <c r="G28" s="15"/>
      <c r="J28"/>
      <c r="K28"/>
    </row>
    <row r="29" spans="1:11" x14ac:dyDescent="0.2">
      <c r="A29" t="s">
        <v>26</v>
      </c>
    </row>
    <row r="30" spans="1:11" x14ac:dyDescent="0.2">
      <c r="C30" s="11"/>
      <c r="D30" s="11"/>
      <c r="J30"/>
      <c r="K30"/>
    </row>
    <row r="31" spans="1:11" x14ac:dyDescent="0.2">
      <c r="C31" s="11"/>
      <c r="D31" s="11"/>
      <c r="J31"/>
      <c r="K31"/>
    </row>
    <row r="32" spans="1:11" x14ac:dyDescent="0.2">
      <c r="C32" s="11"/>
      <c r="D32" s="11"/>
      <c r="J32"/>
      <c r="K32"/>
    </row>
    <row r="33" spans="3:11" x14ac:dyDescent="0.2">
      <c r="C33" s="11"/>
      <c r="D33" s="11"/>
      <c r="J33"/>
      <c r="K33"/>
    </row>
    <row r="34" spans="3:11" x14ac:dyDescent="0.2">
      <c r="C34" s="11"/>
      <c r="D34" s="11"/>
      <c r="J34"/>
      <c r="K34"/>
    </row>
    <row r="35" spans="3:11" x14ac:dyDescent="0.2">
      <c r="C35" s="11"/>
      <c r="D35" s="11"/>
      <c r="J35"/>
      <c r="K35"/>
    </row>
    <row r="36" spans="3:11" x14ac:dyDescent="0.2">
      <c r="C36" s="11"/>
      <c r="D36" s="11"/>
      <c r="J36"/>
      <c r="K36"/>
    </row>
    <row r="37" spans="3:11" x14ac:dyDescent="0.2">
      <c r="C37" s="11"/>
      <c r="D37" s="11"/>
      <c r="J37"/>
      <c r="K37"/>
    </row>
    <row r="38" spans="3:11" x14ac:dyDescent="0.2">
      <c r="C38" s="11"/>
      <c r="D38" s="11"/>
      <c r="J38"/>
      <c r="K38"/>
    </row>
    <row r="39" spans="3:11" x14ac:dyDescent="0.2">
      <c r="C39" s="11"/>
      <c r="D39" s="11"/>
      <c r="J39"/>
      <c r="K39"/>
    </row>
    <row r="40" spans="3:11" x14ac:dyDescent="0.2">
      <c r="C40" s="11"/>
      <c r="D40" s="11"/>
      <c r="J40"/>
      <c r="K40"/>
    </row>
    <row r="47" spans="3:11" x14ac:dyDescent="0.2">
      <c r="D47"/>
    </row>
    <row r="48" spans="3:11" x14ac:dyDescent="0.2">
      <c r="D48"/>
    </row>
    <row r="49" spans="4:4" x14ac:dyDescent="0.2">
      <c r="D49"/>
    </row>
    <row r="50" spans="4:4" x14ac:dyDescent="0.2">
      <c r="D50"/>
    </row>
    <row r="51" spans="4:4" x14ac:dyDescent="0.2">
      <c r="D51"/>
    </row>
    <row r="52" spans="4:4" x14ac:dyDescent="0.2">
      <c r="D52"/>
    </row>
    <row r="53" spans="4:4" x14ac:dyDescent="0.2">
      <c r="D53"/>
    </row>
    <row r="54" spans="4:4" x14ac:dyDescent="0.2">
      <c r="D54"/>
    </row>
    <row r="55" spans="4:4" x14ac:dyDescent="0.2">
      <c r="D55"/>
    </row>
    <row r="56" spans="4:4" x14ac:dyDescent="0.2">
      <c r="D56"/>
    </row>
    <row r="57" spans="4:4" x14ac:dyDescent="0.2">
      <c r="D57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6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17045</vt:lpstr>
      <vt:lpstr>'ML 17045'!Druckbereich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2022-01-27T14:13:47Z</dcterms:created>
  <dcterms:modified xsi:type="dcterms:W3CDTF">2022-01-27T14:13:49Z</dcterms:modified>
</cp:coreProperties>
</file>