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3E29FFDE-8DF0-034C-BE3F-03A66852A9DA}" xr6:coauthVersionLast="47" xr6:coauthVersionMax="47" xr10:uidLastSave="{00000000-0000-0000-0000-000000000000}"/>
  <bookViews>
    <workbookView xWindow="0" yWindow="500" windowWidth="51200" windowHeight="27460"/>
  </bookViews>
  <sheets>
    <sheet name="ML 11882" sheetId="1" r:id="rId1"/>
  </sheets>
  <definedNames>
    <definedName name="_xlnm.Print_Area" localSheetId="0">'ML 11882'!$A$1:$J$39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6" i="1" s="1"/>
  <c r="G3" i="1"/>
  <c r="D5" i="1"/>
  <c r="D6" i="1" s="1"/>
  <c r="E5" i="1"/>
  <c r="F5" i="1"/>
  <c r="G5" i="1"/>
  <c r="C9" i="1"/>
  <c r="C10" i="1"/>
  <c r="C11" i="1"/>
  <c r="C12" i="1"/>
  <c r="C13" i="1"/>
  <c r="C14" i="1"/>
  <c r="F6" i="1" l="1"/>
  <c r="E6" i="1"/>
</calcChain>
</file>

<file path=xl/sharedStrings.xml><?xml version="1.0" encoding="utf-8"?>
<sst xmlns="http://schemas.openxmlformats.org/spreadsheetml/2006/main" count="38" uniqueCount="27">
  <si>
    <t>Core</t>
  </si>
  <si>
    <t>11882#3BX</t>
  </si>
  <si>
    <t>mean</t>
  </si>
  <si>
    <t>s</t>
  </si>
  <si>
    <t>Loc</t>
  </si>
  <si>
    <t>NE Atlantik</t>
  </si>
  <si>
    <t>T ml (a)</t>
  </si>
  <si>
    <t>C14 method</t>
  </si>
  <si>
    <t>Conventional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</si>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</sst>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0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64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1" fontId="0" fillId="0" borderId="10" xfId="0" applyNumberForma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164" fontId="0" fillId="0" borderId="11" xfId="0" applyNumberFormat="1" applyFill="1" applyBorder="1" applyAlignment="1">
      <alignment horizontal="right"/>
    </xf>
    <xf numFmtId="164" fontId="0" fillId="0" borderId="2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1" fontId="0" fillId="0" borderId="2" xfId="0" applyNumberFormat="1" applyFill="1" applyBorder="1" applyAlignment="1">
      <alignment horizontal="right"/>
    </xf>
    <xf numFmtId="164" fontId="0" fillId="0" borderId="7" xfId="0" applyNumberFormat="1" applyFill="1" applyBorder="1" applyAlignment="1">
      <alignment horizontal="right"/>
    </xf>
    <xf numFmtId="164" fontId="0" fillId="0" borderId="3" xfId="0" applyNumberFormat="1" applyFill="1" applyBorder="1" applyAlignment="1">
      <alignment horizontal="right"/>
    </xf>
    <xf numFmtId="164" fontId="0" fillId="0" borderId="12" xfId="0" applyNumberFormat="1" applyFill="1" applyBorder="1" applyAlignment="1">
      <alignment horizontal="right"/>
    </xf>
    <xf numFmtId="1" fontId="0" fillId="0" borderId="3" xfId="0" applyNumberFormat="1" applyFill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01E43BB9-1AAA-0E48-B049-5F942A57AFF3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Thomson, J., Colley, S., Anderson, R., Cook, G.T., MacKenzie, A.B. and Harkness, D.D. (1993): Holocene sediment fluxes in the Northeast Atlantic from 230Thexcess and radiocarbon measurements. - Paleoceanography 8: 631-650.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B1" workbookViewId="0">
      <selection activeCell="G6" sqref="G6"/>
    </sheetView>
  </sheetViews>
  <sheetFormatPr baseColWidth="10" defaultColWidth="12.7109375" defaultRowHeight="14" x14ac:dyDescent="0.2"/>
  <cols>
    <col min="1" max="3" width="10.7109375" customWidth="1"/>
    <col min="4" max="4" width="10.7109375" style="4" customWidth="1"/>
    <col min="5" max="5" width="10.7109375" customWidth="1"/>
    <col min="10" max="11" width="12.7109375" style="5"/>
  </cols>
  <sheetData>
    <row r="1" spans="1:11" x14ac:dyDescent="0.2">
      <c r="A1" s="22" t="s">
        <v>0</v>
      </c>
      <c r="B1" s="28" t="s">
        <v>1</v>
      </c>
      <c r="C1" s="25"/>
      <c r="D1" s="26" t="s">
        <v>2</v>
      </c>
      <c r="E1" s="11" t="s">
        <v>3</v>
      </c>
      <c r="F1" s="26" t="s">
        <v>2</v>
      </c>
      <c r="G1" s="11" t="s">
        <v>3</v>
      </c>
      <c r="J1"/>
      <c r="K1"/>
    </row>
    <row r="2" spans="1:11" x14ac:dyDescent="0.2">
      <c r="A2" s="23" t="s">
        <v>4</v>
      </c>
      <c r="B2" s="29" t="s">
        <v>5</v>
      </c>
      <c r="C2" s="12" t="s">
        <v>6</v>
      </c>
      <c r="D2" s="1">
        <f>(D9/(E9)^2+D10/(E10)^2)/(1/(E9)^2+1/(E10)^2)</f>
        <v>1998.2341391581792</v>
      </c>
      <c r="E2" s="1">
        <f>1/(1/(E9)^2+1/(E10)^2)^0.5</f>
        <v>44.199844024669702</v>
      </c>
      <c r="F2" s="1">
        <f>(F9/(E9)^2+F10/(E10)^2)/(1/(E9)^2+1/(E10)^2)</f>
        <v>1536.2731623512091</v>
      </c>
      <c r="G2" s="1">
        <f>1/(1/(E9)^2+1/(E10)^2)^0.5</f>
        <v>44.199844024669702</v>
      </c>
      <c r="J2"/>
      <c r="K2"/>
    </row>
    <row r="3" spans="1:11" x14ac:dyDescent="0.2">
      <c r="A3" s="23" t="s">
        <v>7</v>
      </c>
      <c r="B3" s="29" t="s">
        <v>8</v>
      </c>
      <c r="C3" s="12" t="s">
        <v>9</v>
      </c>
      <c r="D3" s="3">
        <f>INDEX(LINEST(D11:D14,C11:C14,TRUE,FALSE),2)</f>
        <v>635.59999999999991</v>
      </c>
      <c r="E3" s="3">
        <f>INDEX(LINEST(D11:D14,C11:C14,TRUE,TRUE),2,2)</f>
        <v>298.77620387172732</v>
      </c>
      <c r="F3" s="3">
        <f>INDEX(LINEST(F11:F14,C11:C14,TRUE,FALSE),2)</f>
        <v>-194.76999999999953</v>
      </c>
      <c r="G3" s="3">
        <f>INDEX(LINEST(F11:F14,C11:C14,TRUE,TRUE),2,2)</f>
        <v>358.90282013380715</v>
      </c>
      <c r="J3"/>
      <c r="K3"/>
    </row>
    <row r="4" spans="1:11" x14ac:dyDescent="0.2">
      <c r="A4" s="23" t="s">
        <v>10</v>
      </c>
      <c r="B4" s="30">
        <v>3547</v>
      </c>
      <c r="C4" s="13"/>
      <c r="D4"/>
      <c r="E4" s="3"/>
      <c r="G4" s="3"/>
      <c r="J4"/>
      <c r="K4"/>
    </row>
    <row r="5" spans="1:11" x14ac:dyDescent="0.2">
      <c r="A5" s="23" t="s">
        <v>11</v>
      </c>
      <c r="B5" s="31">
        <v>50.69</v>
      </c>
      <c r="C5" s="12" t="s">
        <v>12</v>
      </c>
      <c r="D5" s="7">
        <f>1/((INDEX(LINEST(D11:D14,C11:C14,TRUE,FALSE),1))/1000)</f>
        <v>6.6312997347480103</v>
      </c>
      <c r="E5" s="7">
        <f>(((INDEX(LINEST(D11:D14,C11:C14,TRUE,TRUE),2,1)/(-INDEX(LINEST(D11:D14,C11:C14,TRUE,TRUE),1,1))^2)^2)^0.5)*1000</f>
        <v>0.697069817575384</v>
      </c>
      <c r="F5" s="7">
        <f>1/((INDEX(LINEST(F11:F14,C11:C14,TRUE,FALSE),1))/1000)</f>
        <v>5.315190815350272</v>
      </c>
      <c r="G5" s="7">
        <f>(((INDEX(LINEST(F11:F14,C11:C14,TRUE,TRUE),2,1)/(-INDEX(LINEST(F11:F14,C11:C14,TRUE,TRUE),1,1))^2)^2)^0.5)*1000</f>
        <v>0.53795698166021255</v>
      </c>
      <c r="J5"/>
      <c r="K5"/>
    </row>
    <row r="6" spans="1:11" x14ac:dyDescent="0.2">
      <c r="A6" s="24" t="s">
        <v>13</v>
      </c>
      <c r="B6" s="31">
        <v>-21.86</v>
      </c>
      <c r="C6" s="14" t="s">
        <v>14</v>
      </c>
      <c r="D6" s="6">
        <f>D5*(D2-D3)/1000</f>
        <v>9.0360354055582182</v>
      </c>
      <c r="E6" s="6">
        <f>(D5*E2+D5*E3+(D2-D3)*E5)/1000</f>
        <v>3.2242281062452807</v>
      </c>
      <c r="F6" s="6">
        <f>F5*(F2-F3)/1000</f>
        <v>9.2008247175040339</v>
      </c>
      <c r="G6" s="6">
        <f>(F5*G2+F5*G3+(F2-F3)*G5)/1000</f>
        <v>3.0737943329203672</v>
      </c>
      <c r="J6"/>
      <c r="K6"/>
    </row>
    <row r="7" spans="1:11" x14ac:dyDescent="0.2">
      <c r="A7" s="16" t="s">
        <v>15</v>
      </c>
      <c r="B7" s="17" t="s">
        <v>16</v>
      </c>
      <c r="C7" s="15" t="s">
        <v>17</v>
      </c>
      <c r="D7" s="18" t="s">
        <v>18</v>
      </c>
      <c r="E7" s="19" t="s">
        <v>3</v>
      </c>
      <c r="F7" s="18" t="s">
        <v>19</v>
      </c>
      <c r="G7" s="19" t="s">
        <v>20</v>
      </c>
      <c r="H7" s="19" t="s">
        <v>21</v>
      </c>
      <c r="I7" s="19" t="s">
        <v>22</v>
      </c>
      <c r="J7" s="19" t="s">
        <v>23</v>
      </c>
      <c r="K7"/>
    </row>
    <row r="8" spans="1:11" x14ac:dyDescent="0.2">
      <c r="A8" s="20" t="s">
        <v>24</v>
      </c>
      <c r="B8" s="20" t="s">
        <v>24</v>
      </c>
      <c r="C8" s="20" t="s">
        <v>24</v>
      </c>
      <c r="D8" s="21" t="s">
        <v>25</v>
      </c>
      <c r="E8" s="21" t="s">
        <v>25</v>
      </c>
      <c r="F8" s="21" t="s">
        <v>25</v>
      </c>
      <c r="G8" s="21" t="s">
        <v>25</v>
      </c>
      <c r="H8" s="21" t="s">
        <v>25</v>
      </c>
      <c r="I8" s="21" t="s">
        <v>25</v>
      </c>
      <c r="J8" s="21" t="s">
        <v>25</v>
      </c>
      <c r="K8"/>
    </row>
    <row r="9" spans="1:11" x14ac:dyDescent="0.2">
      <c r="A9" s="32">
        <v>2</v>
      </c>
      <c r="B9" s="33">
        <v>3</v>
      </c>
      <c r="C9" s="34">
        <f t="shared" ref="C9:C14" si="0">AVERAGE(A9,B9)</f>
        <v>2.5</v>
      </c>
      <c r="D9" s="35">
        <v>1890</v>
      </c>
      <c r="E9" s="35">
        <v>70</v>
      </c>
      <c r="F9" s="27">
        <v>1410</v>
      </c>
      <c r="G9" s="27">
        <v>1334</v>
      </c>
      <c r="H9" s="27">
        <v>1507</v>
      </c>
      <c r="I9" s="27">
        <v>1282</v>
      </c>
      <c r="J9" s="27">
        <v>1571</v>
      </c>
      <c r="K9"/>
    </row>
    <row r="10" spans="1:11" x14ac:dyDescent="0.2">
      <c r="A10" s="32">
        <v>7</v>
      </c>
      <c r="B10" s="33">
        <v>8</v>
      </c>
      <c r="C10" s="34">
        <f t="shared" si="0"/>
        <v>7.5</v>
      </c>
      <c r="D10" s="35">
        <v>2070</v>
      </c>
      <c r="E10" s="35">
        <v>57</v>
      </c>
      <c r="F10" s="8">
        <v>1620</v>
      </c>
      <c r="G10" s="8">
        <v>1544</v>
      </c>
      <c r="H10" s="8">
        <v>1700</v>
      </c>
      <c r="I10" s="8">
        <v>1495</v>
      </c>
      <c r="J10" s="8">
        <v>1784</v>
      </c>
      <c r="K10"/>
    </row>
    <row r="11" spans="1:11" x14ac:dyDescent="0.2">
      <c r="A11" s="32">
        <v>10</v>
      </c>
      <c r="B11" s="33">
        <v>11</v>
      </c>
      <c r="C11" s="34">
        <f t="shared" si="0"/>
        <v>10.5</v>
      </c>
      <c r="D11" s="35">
        <v>2280</v>
      </c>
      <c r="E11" s="35">
        <v>50</v>
      </c>
      <c r="F11" s="8">
        <v>1870</v>
      </c>
      <c r="G11" s="8">
        <v>1818</v>
      </c>
      <c r="H11" s="8">
        <v>1929</v>
      </c>
      <c r="I11" s="8">
        <v>1753</v>
      </c>
      <c r="J11" s="8">
        <v>1984</v>
      </c>
      <c r="K11"/>
    </row>
    <row r="12" spans="1:11" x14ac:dyDescent="0.2">
      <c r="A12" s="32">
        <v>15</v>
      </c>
      <c r="B12" s="33">
        <v>16</v>
      </c>
      <c r="C12" s="34">
        <f t="shared" si="0"/>
        <v>15.5</v>
      </c>
      <c r="D12" s="35">
        <v>2800</v>
      </c>
      <c r="E12" s="35">
        <v>50</v>
      </c>
      <c r="F12" s="8">
        <v>2499</v>
      </c>
      <c r="G12" s="8">
        <v>2430</v>
      </c>
      <c r="H12" s="8">
        <v>2665</v>
      </c>
      <c r="I12" s="8">
        <v>2346</v>
      </c>
      <c r="J12" s="8">
        <v>2703</v>
      </c>
      <c r="K12"/>
    </row>
    <row r="13" spans="1:11" x14ac:dyDescent="0.2">
      <c r="A13" s="32">
        <v>20</v>
      </c>
      <c r="B13" s="33">
        <v>21</v>
      </c>
      <c r="C13" s="34">
        <f t="shared" si="0"/>
        <v>20.5</v>
      </c>
      <c r="D13" s="35">
        <v>3890</v>
      </c>
      <c r="E13" s="35">
        <v>50</v>
      </c>
      <c r="F13" s="8">
        <v>3839</v>
      </c>
      <c r="G13" s="8">
        <v>3789</v>
      </c>
      <c r="H13" s="8">
        <v>3900</v>
      </c>
      <c r="I13" s="8">
        <v>3695</v>
      </c>
      <c r="J13" s="8">
        <v>3970</v>
      </c>
      <c r="K13"/>
    </row>
    <row r="14" spans="1:11" x14ac:dyDescent="0.2">
      <c r="A14" s="36">
        <v>25</v>
      </c>
      <c r="B14" s="37">
        <v>26</v>
      </c>
      <c r="C14" s="38">
        <f t="shared" si="0"/>
        <v>25.5</v>
      </c>
      <c r="D14" s="39">
        <v>4430</v>
      </c>
      <c r="E14" s="39">
        <v>50</v>
      </c>
      <c r="F14" s="10">
        <v>4559</v>
      </c>
      <c r="G14" s="10">
        <v>4505</v>
      </c>
      <c r="H14" s="10">
        <v>4634</v>
      </c>
      <c r="I14" s="10">
        <v>4423</v>
      </c>
      <c r="J14" s="10">
        <v>4781</v>
      </c>
      <c r="K14"/>
    </row>
    <row r="15" spans="1:11" x14ac:dyDescent="0.2">
      <c r="A15" s="2"/>
      <c r="B15" s="2"/>
      <c r="C15" s="2"/>
      <c r="D15" s="9"/>
      <c r="E15" s="9"/>
      <c r="F15" s="9"/>
      <c r="G15" s="9"/>
      <c r="J15"/>
      <c r="K15"/>
    </row>
    <row r="16" spans="1:11" x14ac:dyDescent="0.2">
      <c r="A16" t="s">
        <v>26</v>
      </c>
    </row>
    <row r="17" spans="3:11" x14ac:dyDescent="0.2">
      <c r="C17" s="5"/>
      <c r="D17" s="5"/>
      <c r="J17"/>
      <c r="K17"/>
    </row>
    <row r="18" spans="3:11" x14ac:dyDescent="0.2">
      <c r="C18" s="5"/>
      <c r="D18" s="5"/>
      <c r="J18"/>
      <c r="K18"/>
    </row>
    <row r="19" spans="3:11" x14ac:dyDescent="0.2">
      <c r="C19" s="5"/>
      <c r="D19" s="5"/>
      <c r="J19"/>
      <c r="K19"/>
    </row>
    <row r="20" spans="3:11" x14ac:dyDescent="0.2">
      <c r="C20" s="5"/>
      <c r="D20" s="5"/>
      <c r="J20"/>
      <c r="K20"/>
    </row>
    <row r="21" spans="3:11" x14ac:dyDescent="0.2">
      <c r="C21" s="5"/>
      <c r="D21" s="5"/>
      <c r="J21"/>
      <c r="K21"/>
    </row>
    <row r="22" spans="3:11" x14ac:dyDescent="0.2">
      <c r="C22" s="5"/>
      <c r="D22" s="5"/>
      <c r="J22"/>
      <c r="K22"/>
    </row>
    <row r="23" spans="3:11" x14ac:dyDescent="0.2">
      <c r="C23" s="5"/>
      <c r="D23" s="5"/>
      <c r="J23"/>
      <c r="K23"/>
    </row>
    <row r="24" spans="3:11" x14ac:dyDescent="0.2">
      <c r="C24" s="5"/>
      <c r="D24" s="5"/>
      <c r="J24"/>
      <c r="K24"/>
    </row>
    <row r="25" spans="3:11" x14ac:dyDescent="0.2">
      <c r="C25" s="5"/>
      <c r="D25" s="5"/>
      <c r="J25"/>
      <c r="K25"/>
    </row>
    <row r="26" spans="3:11" x14ac:dyDescent="0.2">
      <c r="C26" s="5"/>
      <c r="D26" s="5"/>
      <c r="J26"/>
      <c r="K26"/>
    </row>
    <row r="27" spans="3:11" x14ac:dyDescent="0.2">
      <c r="C27" s="5"/>
      <c r="D27" s="5"/>
      <c r="J27"/>
      <c r="K27"/>
    </row>
    <row r="34" spans="4:4" x14ac:dyDescent="0.2">
      <c r="D34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11882</vt:lpstr>
      <vt:lpstr>'ML 11882'!Druckbereich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2022-01-27T14:12:40Z</dcterms:created>
  <dcterms:modified xsi:type="dcterms:W3CDTF">2022-01-27T14:12:40Z</dcterms:modified>
</cp:coreProperties>
</file>