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D773615E-FA1F-3A4E-8BA3-0892C683464D}" xr6:coauthVersionLast="47" xr6:coauthVersionMax="47" xr10:uidLastSave="{00000000-0000-0000-0000-000000000000}"/>
  <bookViews>
    <workbookView xWindow="0" yWindow="500" windowWidth="51200" windowHeight="27460"/>
  </bookViews>
  <sheets>
    <sheet name="ML NEA-DS3" sheetId="1" r:id="rId1"/>
  </sheets>
  <definedNames>
    <definedName name="_xlnm.Print_Area" localSheetId="0">'ML NEA-DS3'!$A$1:$J$40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F6" i="1" s="1"/>
  <c r="G3" i="1"/>
  <c r="D5" i="1"/>
  <c r="E5" i="1"/>
  <c r="F5" i="1"/>
  <c r="G5" i="1"/>
  <c r="D6" i="1"/>
  <c r="E6" i="1"/>
  <c r="G6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<sst xmlns="http://schemas.openxmlformats.org/spreadsheetml/2006/main" count="38" uniqueCount="27">
  <si>
    <t>Core</t>
  </si>
  <si>
    <t>NEA-D S3</t>
  </si>
  <si>
    <t>mean</t>
  </si>
  <si>
    <t>s</t>
  </si>
  <si>
    <t>Loc</t>
  </si>
  <si>
    <t>N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</si>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</sst>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96E34FBC-376D-574A-B67F-92A55A9BCEE6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Buffoni, G., Delfanti, R., Papucci, C. (1992): Accumulation rates and mixing processes in near-surface North Atlantic sediments: Evidence from C-14 and Pu´-239,240 downcore profiles.- Marine Geology 109: 159-170.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F27" sqref="F27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40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(D9/(E9)^2+D10/(E10)^2+D11/(E11)^2)/(1/(E9)^2+1/(E10)^2+1/(E11)^2)</f>
        <v>2765.4580152671756</v>
      </c>
      <c r="E2" s="1">
        <f>1/(1/(E9)^2+1/(E10)^2+1/(E11)^2)^0.5</f>
        <v>55.602185689369392</v>
      </c>
      <c r="F2" s="1">
        <f>(F9/(E9)^2+F10/(E10)^2+F11/(E11)^2)/(1/(E9)^2+1/(E10)^2+1/(E11)^2)</f>
        <v>2451.6412213740455</v>
      </c>
      <c r="G2" s="1">
        <f>1/(1/(E9)^2+1/(E10)^2+1/(E11)^2)^0.5</f>
        <v>55.602185689369392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INDEX(LINEST(D12:D15,C12:C15,TRUE,FALSE),2)</f>
        <v>301.49090909090955</v>
      </c>
      <c r="E3" s="2">
        <f>INDEX(LINEST(D12:D15,C12:C15,TRUE,TRUE),2,2)</f>
        <v>174.45962662551486</v>
      </c>
      <c r="F3" s="2">
        <f>INDEX(LINEST(F12:F15,C12:C15,TRUE,FALSE),2)</f>
        <v>-439.78181818181747</v>
      </c>
      <c r="G3" s="2">
        <f>INDEX(LINEST(F12:F15,C12:C15,TRUE,TRUE),2,2)</f>
        <v>299.15148764795322</v>
      </c>
      <c r="J3"/>
      <c r="K3"/>
    </row>
    <row r="4" spans="1:11" x14ac:dyDescent="0.2">
      <c r="A4" s="21" t="s">
        <v>10</v>
      </c>
      <c r="B4" s="31">
        <v>4720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46</v>
      </c>
      <c r="C5" s="10" t="s">
        <v>12</v>
      </c>
      <c r="D5" s="6">
        <f>1/((INDEX(LINEST(D12:D15,C12:C15,TRUE,FALSE),1))/1000)</f>
        <v>2.7817115112279995</v>
      </c>
      <c r="E5" s="6">
        <f>(((INDEX(LINEST(D12:D15,C12:C15,TRUE,TRUE),2,1)/(-INDEX(LINEST(D12:D16,C12:C16,TRUE,TRUE),1,1))^2)^2)^0.5)*1000</f>
        <v>8.4202274492555684E-2</v>
      </c>
      <c r="F5" s="6">
        <f>1/((INDEX(LINEST(F12:F15,C12:C15,TRUE,FALSE),1))/1000)</f>
        <v>2.3352581521739135</v>
      </c>
      <c r="G5" s="6">
        <f>(((INDEX(LINEST(F12:F15,C12:C15,TRUE,TRUE),2,1)/(-INDEX(LINEST(F12:F15,C12:C15,TRUE,TRUE),1,1))^2)^2)^0.5)*1000</f>
        <v>0.12168204811802384</v>
      </c>
      <c r="J5"/>
      <c r="K5"/>
    </row>
    <row r="6" spans="1:11" x14ac:dyDescent="0.2">
      <c r="A6" s="22" t="s">
        <v>13</v>
      </c>
      <c r="B6" s="27">
        <v>-17.170000000000002</v>
      </c>
      <c r="C6" s="12" t="s">
        <v>14</v>
      </c>
      <c r="D6" s="5">
        <f>D5*(D2-D3)/1000</f>
        <v>6.8540456625376622</v>
      </c>
      <c r="E6" s="5">
        <f>(D5*E2+D5*E3+(D2-D3)*E5)/1000</f>
        <v>0.84743722622517115</v>
      </c>
      <c r="F6" s="5">
        <f>F5*(F2-F3)/1000</f>
        <v>6.7522192245063053</v>
      </c>
      <c r="G6" s="5">
        <f>(F5*G2+F5*G3+(F2-F3)*G5)/1000</f>
        <v>1.1802756851034235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4">
        <v>1</v>
      </c>
      <c r="B9" s="35">
        <v>2</v>
      </c>
      <c r="C9" s="32">
        <f t="shared" ref="C9:C16" si="0">AVERAGE(A9,B9)</f>
        <v>1.5</v>
      </c>
      <c r="D9" s="2">
        <v>2780</v>
      </c>
      <c r="E9" s="36">
        <v>100</v>
      </c>
      <c r="F9" s="25">
        <v>2470</v>
      </c>
      <c r="G9" s="25">
        <v>2337</v>
      </c>
      <c r="H9" s="25">
        <v>2690</v>
      </c>
      <c r="I9" s="25">
        <v>2279</v>
      </c>
      <c r="J9" s="25">
        <v>2742</v>
      </c>
      <c r="K9"/>
    </row>
    <row r="10" spans="1:11" x14ac:dyDescent="0.2">
      <c r="A10" s="34">
        <v>3</v>
      </c>
      <c r="B10" s="35">
        <v>4</v>
      </c>
      <c r="C10" s="32">
        <f t="shared" si="0"/>
        <v>3.5</v>
      </c>
      <c r="D10" s="2">
        <v>2750</v>
      </c>
      <c r="E10" s="36">
        <v>90</v>
      </c>
      <c r="F10" s="7">
        <v>2430</v>
      </c>
      <c r="G10" s="7">
        <v>2327</v>
      </c>
      <c r="H10" s="7">
        <v>2651</v>
      </c>
      <c r="I10" s="7">
        <v>2265</v>
      </c>
      <c r="J10" s="7">
        <v>2717</v>
      </c>
      <c r="K10"/>
    </row>
    <row r="11" spans="1:11" x14ac:dyDescent="0.2">
      <c r="A11" s="34">
        <v>5</v>
      </c>
      <c r="B11" s="35">
        <v>6</v>
      </c>
      <c r="C11" s="32">
        <f t="shared" si="0"/>
        <v>5.5</v>
      </c>
      <c r="D11" s="2">
        <v>2770</v>
      </c>
      <c r="E11" s="36">
        <v>100</v>
      </c>
      <c r="F11" s="7">
        <v>2460</v>
      </c>
      <c r="G11" s="7">
        <v>2332</v>
      </c>
      <c r="H11" s="7">
        <v>2683</v>
      </c>
      <c r="I11" s="7">
        <v>2265</v>
      </c>
      <c r="J11" s="7">
        <v>2737</v>
      </c>
      <c r="K11"/>
    </row>
    <row r="12" spans="1:11" x14ac:dyDescent="0.2">
      <c r="A12" s="34">
        <v>7</v>
      </c>
      <c r="B12" s="35">
        <v>8</v>
      </c>
      <c r="C12" s="32">
        <f t="shared" si="0"/>
        <v>7.5</v>
      </c>
      <c r="D12" s="2">
        <v>3040</v>
      </c>
      <c r="E12" s="36">
        <v>100</v>
      </c>
      <c r="F12" s="7">
        <v>2780</v>
      </c>
      <c r="G12" s="7">
        <v>2721</v>
      </c>
      <c r="H12" s="7">
        <v>2895</v>
      </c>
      <c r="I12" s="7">
        <v>2645</v>
      </c>
      <c r="J12" s="7">
        <v>3046</v>
      </c>
      <c r="K12"/>
    </row>
    <row r="13" spans="1:11" x14ac:dyDescent="0.2">
      <c r="A13" s="34">
        <v>10</v>
      </c>
      <c r="B13" s="35">
        <v>11</v>
      </c>
      <c r="C13" s="32">
        <f t="shared" si="0"/>
        <v>10.5</v>
      </c>
      <c r="D13" s="2">
        <v>3970</v>
      </c>
      <c r="E13" s="36">
        <v>90</v>
      </c>
      <c r="F13" s="7">
        <v>3940</v>
      </c>
      <c r="G13" s="7">
        <v>3830</v>
      </c>
      <c r="H13" s="7">
        <v>4076</v>
      </c>
      <c r="I13" s="7">
        <v>3696</v>
      </c>
      <c r="J13" s="7">
        <v>4212</v>
      </c>
      <c r="K13"/>
    </row>
    <row r="14" spans="1:11" x14ac:dyDescent="0.2">
      <c r="A14" s="34">
        <v>14</v>
      </c>
      <c r="B14" s="35">
        <v>15</v>
      </c>
      <c r="C14" s="32">
        <f t="shared" si="0"/>
        <v>14.5</v>
      </c>
      <c r="D14" s="2">
        <v>5610</v>
      </c>
      <c r="E14" s="36">
        <v>80</v>
      </c>
      <c r="F14" s="7">
        <v>5980</v>
      </c>
      <c r="G14" s="7">
        <v>5904</v>
      </c>
      <c r="H14" s="7">
        <v>6096</v>
      </c>
      <c r="I14" s="7">
        <v>5848</v>
      </c>
      <c r="J14" s="7">
        <v>6184</v>
      </c>
      <c r="K14"/>
    </row>
    <row r="15" spans="1:11" x14ac:dyDescent="0.2">
      <c r="A15" s="34">
        <v>18</v>
      </c>
      <c r="B15" s="35">
        <v>19</v>
      </c>
      <c r="C15" s="32">
        <f t="shared" si="0"/>
        <v>18.5</v>
      </c>
      <c r="D15" s="2">
        <v>6920</v>
      </c>
      <c r="E15" s="36">
        <v>80</v>
      </c>
      <c r="F15" s="7">
        <v>7380</v>
      </c>
      <c r="G15" s="7">
        <v>7310</v>
      </c>
      <c r="H15" s="7">
        <v>7442</v>
      </c>
      <c r="I15" s="7">
        <v>7227</v>
      </c>
      <c r="J15" s="7">
        <v>7519</v>
      </c>
      <c r="K15"/>
    </row>
    <row r="16" spans="1:11" x14ac:dyDescent="0.2">
      <c r="A16" s="37">
        <v>24</v>
      </c>
      <c r="B16" s="38">
        <v>25</v>
      </c>
      <c r="C16" s="33">
        <f t="shared" si="0"/>
        <v>24.5</v>
      </c>
      <c r="D16" s="39">
        <v>9750</v>
      </c>
      <c r="E16" s="28">
        <v>100</v>
      </c>
      <c r="F16" s="8">
        <v>10460</v>
      </c>
      <c r="G16" s="8">
        <v>10334</v>
      </c>
      <c r="H16" s="8">
        <v>10769</v>
      </c>
      <c r="I16" s="8">
        <v>10190</v>
      </c>
      <c r="J16" s="8">
        <v>10886</v>
      </c>
      <c r="K16"/>
    </row>
    <row r="17" spans="1:11" x14ac:dyDescent="0.2">
      <c r="A17" s="29"/>
      <c r="B17" s="29"/>
      <c r="C17" s="29"/>
      <c r="D17" s="30"/>
      <c r="E17" s="30"/>
      <c r="J17"/>
      <c r="K17"/>
    </row>
    <row r="18" spans="1:11" x14ac:dyDescent="0.2">
      <c r="A18" t="s">
        <v>26</v>
      </c>
      <c r="D18" s="4"/>
      <c r="J18"/>
      <c r="K18"/>
    </row>
    <row r="19" spans="1:11" x14ac:dyDescent="0.2">
      <c r="C19" s="4"/>
      <c r="D19" s="4"/>
      <c r="J19"/>
      <c r="K19"/>
    </row>
    <row r="20" spans="1:11" x14ac:dyDescent="0.2">
      <c r="B20" s="4"/>
      <c r="C20" s="4"/>
      <c r="D20"/>
      <c r="J20"/>
      <c r="K20"/>
    </row>
    <row r="21" spans="1:11" x14ac:dyDescent="0.2">
      <c r="D21"/>
      <c r="J21"/>
      <c r="K21"/>
    </row>
    <row r="22" spans="1:11" x14ac:dyDescent="0.2">
      <c r="D22"/>
      <c r="J22"/>
      <c r="K22"/>
    </row>
    <row r="23" spans="1:11" x14ac:dyDescent="0.2">
      <c r="D23"/>
      <c r="J23"/>
      <c r="K23"/>
    </row>
    <row r="24" spans="1:11" x14ac:dyDescent="0.2">
      <c r="D24"/>
      <c r="J24"/>
      <c r="K24"/>
    </row>
    <row r="25" spans="1:11" x14ac:dyDescent="0.2">
      <c r="D25"/>
      <c r="J25"/>
      <c r="K25"/>
    </row>
    <row r="26" spans="1:11" x14ac:dyDescent="0.2">
      <c r="D26"/>
      <c r="J26"/>
      <c r="K26"/>
    </row>
    <row r="27" spans="1:11" x14ac:dyDescent="0.2">
      <c r="D27"/>
      <c r="J27"/>
      <c r="K27"/>
    </row>
    <row r="28" spans="1:11" x14ac:dyDescent="0.2">
      <c r="D28"/>
      <c r="J28"/>
      <c r="K28"/>
    </row>
    <row r="29" spans="1:11" x14ac:dyDescent="0.2">
      <c r="B29" s="32"/>
      <c r="J29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NEA-DS3</vt:lpstr>
      <vt:lpstr>'ML NEA-DS3'!Druckbereich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2022-01-27T14:16:18Z</dcterms:created>
  <dcterms:modified xsi:type="dcterms:W3CDTF">2022-01-27T14:16:18Z</dcterms:modified>
</cp:coreProperties>
</file>