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C7D49D1C-7DBD-8C4C-B19F-40F3425E82A8}" xr6:coauthVersionLast="47" xr6:coauthVersionMax="47" xr10:uidLastSave="{00000000-0000-0000-0000-000000000000}"/>
  <bookViews>
    <workbookView xWindow="0" yWindow="500" windowWidth="51200" windowHeight="27460"/>
  </bookViews>
  <sheets>
    <sheet name="ML 12379 GB" sheetId="1" r:id="rId1"/>
  </sheets>
  <definedNames>
    <definedName name="_xlnm.Print_Area" localSheetId="0">'ML 12379 GB'!$A$1:$J$43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6" i="1" s="1"/>
  <c r="E5" i="1"/>
  <c r="F5" i="1"/>
  <c r="F6" i="1" s="1"/>
  <c r="G5" i="1"/>
  <c r="C9" i="1"/>
  <c r="C10" i="1"/>
  <c r="C11" i="1"/>
  <c r="C12" i="1"/>
  <c r="C13" i="1"/>
  <c r="C14" i="1"/>
  <c r="C15" i="1"/>
  <c r="C16" i="1"/>
  <c r="C17" i="1"/>
  <c r="C18" i="1"/>
  <c r="D6" i="1" l="1"/>
  <c r="G6" i="1"/>
</calcChain>
</file>

<file path=xl/sharedStrings.xml><?xml version="1.0" encoding="utf-8"?>
<sst xmlns="http://schemas.openxmlformats.org/spreadsheetml/2006/main" count="38" uniqueCount="27">
  <si>
    <t>Core</t>
  </si>
  <si>
    <t>12379-1</t>
  </si>
  <si>
    <t>mean</t>
  </si>
  <si>
    <t>s</t>
  </si>
  <si>
    <t>Loc</t>
  </si>
  <si>
    <t>E Atlantik</t>
  </si>
  <si>
    <t>T ml (a)</t>
  </si>
  <si>
    <t>C14 method</t>
  </si>
  <si>
    <t>AMS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</si>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</sst>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4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Fill="1" applyBorder="1" applyAlignment="1">
      <alignment horizontal="right"/>
    </xf>
    <xf numFmtId="164" fontId="0" fillId="0" borderId="10" xfId="0" applyNumberFormat="1" applyFill="1" applyBorder="1" applyAlignment="1">
      <alignment horizontal="right"/>
    </xf>
    <xf numFmtId="1" fontId="0" fillId="0" borderId="10" xfId="0" applyNumberFormat="1" applyFill="1" applyBorder="1" applyAlignment="1">
      <alignment horizontal="right"/>
    </xf>
    <xf numFmtId="2" fontId="0" fillId="0" borderId="10" xfId="0" applyNumberFormat="1" applyFill="1" applyBorder="1" applyAlignment="1">
      <alignment horizontal="right"/>
    </xf>
    <xf numFmtId="2" fontId="0" fillId="0" borderId="0" xfId="0" applyNumberFormat="1" applyBorder="1"/>
    <xf numFmtId="2" fontId="0" fillId="0" borderId="11" xfId="0" applyNumberFormat="1" applyBorder="1"/>
    <xf numFmtId="3" fontId="0" fillId="0" borderId="0" xfId="0" applyNumberFormat="1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3" xfId="0" applyNumberFormat="1" applyBorder="1"/>
    <xf numFmtId="3" fontId="0" fillId="0" borderId="11" xfId="0" applyNumberFormat="1" applyBorder="1"/>
    <xf numFmtId="2" fontId="0" fillId="0" borderId="12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D8C23916-5443-A64A-BD72-2E8048B9AAC0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lnSpc>
              <a:spcPts val="1200"/>
            </a:lnSpc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G. bulloides</a:t>
          </a:r>
        </a:p>
        <a:p>
          <a:pPr algn="l" rtl="0">
            <a:lnSpc>
              <a:spcPts val="1200"/>
            </a:lnSpc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B22" sqref="B22"/>
    </sheetView>
  </sheetViews>
  <sheetFormatPr baseColWidth="10" defaultColWidth="12.7109375" defaultRowHeight="14" x14ac:dyDescent="0.2"/>
  <cols>
    <col min="1" max="3" width="10.7109375" customWidth="1"/>
    <col min="4" max="4" width="10.7109375" style="4" customWidth="1"/>
    <col min="5" max="5" width="10.7109375" customWidth="1"/>
    <col min="10" max="11" width="12.7109375" style="5"/>
  </cols>
  <sheetData>
    <row r="1" spans="1:11" x14ac:dyDescent="0.2">
      <c r="A1" s="22" t="s">
        <v>0</v>
      </c>
      <c r="B1" s="28" t="s">
        <v>1</v>
      </c>
      <c r="C1" s="25"/>
      <c r="D1" s="26" t="s">
        <v>2</v>
      </c>
      <c r="E1" s="11" t="s">
        <v>3</v>
      </c>
      <c r="F1" s="26" t="s">
        <v>2</v>
      </c>
      <c r="G1" s="11" t="s">
        <v>3</v>
      </c>
      <c r="J1"/>
      <c r="K1"/>
    </row>
    <row r="2" spans="1:11" x14ac:dyDescent="0.2">
      <c r="A2" s="23" t="s">
        <v>4</v>
      </c>
      <c r="B2" s="29" t="s">
        <v>5</v>
      </c>
      <c r="C2" s="12" t="s">
        <v>6</v>
      </c>
      <c r="D2" s="1">
        <f>(D9/(E9)^2)/(1/(E9)^2)</f>
        <v>1050</v>
      </c>
      <c r="E2" s="1">
        <f>1/(1/(E9)^2)^0.5</f>
        <v>60</v>
      </c>
      <c r="F2" s="1">
        <f>(F9/(E9)^2)/(1/(E9)^2)</f>
        <v>620</v>
      </c>
      <c r="G2" s="1">
        <f>1/(1/(E9)^2)^0.5</f>
        <v>60</v>
      </c>
      <c r="J2"/>
      <c r="K2"/>
    </row>
    <row r="3" spans="1:11" x14ac:dyDescent="0.2">
      <c r="A3" s="23" t="s">
        <v>7</v>
      </c>
      <c r="B3" s="29" t="s">
        <v>8</v>
      </c>
      <c r="C3" s="12" t="s">
        <v>9</v>
      </c>
      <c r="D3" s="3">
        <f>INDEX(LINEST(D10:D14,C10:C14,TRUE,FALSE),2)</f>
        <v>1871.8206521739125</v>
      </c>
      <c r="E3" s="3">
        <f>INDEX(LINEST(D10:D14,C10:C14,TRUE,TRUE),2,2)</f>
        <v>93.316898930178667</v>
      </c>
      <c r="F3" s="3">
        <f>INDEX(LINEST(F10:F14,C10:C14,TRUE,FALSE),2)</f>
        <v>1493.467391304348</v>
      </c>
      <c r="G3" s="3">
        <f>INDEX(LINEST(F10:F14,C10:C14,TRUE,TRUE),2,2)</f>
        <v>184.36371092605836</v>
      </c>
      <c r="J3"/>
      <c r="K3"/>
    </row>
    <row r="4" spans="1:11" x14ac:dyDescent="0.2">
      <c r="A4" s="23" t="s">
        <v>10</v>
      </c>
      <c r="B4" s="30">
        <v>2066</v>
      </c>
      <c r="C4" s="13"/>
      <c r="D4"/>
      <c r="E4" s="3"/>
      <c r="G4" s="3"/>
      <c r="J4"/>
      <c r="K4"/>
    </row>
    <row r="5" spans="1:11" x14ac:dyDescent="0.2">
      <c r="A5" s="23" t="s">
        <v>11</v>
      </c>
      <c r="B5" s="31">
        <v>23.14</v>
      </c>
      <c r="C5" s="12" t="s">
        <v>12</v>
      </c>
      <c r="D5" s="7">
        <f>1/((INDEX(LINEST(D10:D14,C10:C14,TRUE,FALSE),1))/1000)</f>
        <v>7.9214740830032708</v>
      </c>
      <c r="E5" s="7">
        <f>(((INDEX(LINEST(D10:D14,C10:C14,TRUE,TRUE),2,1)/(-INDEX(LINEST(D10:D14,C10:C14,TRUE,TRUE),1,1))^2)^2)^0.5)*1000</f>
        <v>0.20779972380941744</v>
      </c>
      <c r="F5" s="7">
        <f>1/((INDEX(LINEST(F10:F14,C10:C14,TRUE,FALSE),1))/1000)</f>
        <v>6.8472759749925576</v>
      </c>
      <c r="G5" s="7">
        <f>(((INDEX(LINEST(F10:F14,C10:C14,TRUE,TRUE),2,1)/(-INDEX(LINEST(F10:F16,C10:C16,TRUE,TRUE),1,1))^2)^2)^0.5)*1000</f>
        <v>0.65514183951769234</v>
      </c>
      <c r="J5"/>
      <c r="K5"/>
    </row>
    <row r="6" spans="1:11" x14ac:dyDescent="0.2">
      <c r="A6" s="24" t="s">
        <v>13</v>
      </c>
      <c r="B6" s="31">
        <v>-17.75</v>
      </c>
      <c r="C6" s="14" t="s">
        <v>14</v>
      </c>
      <c r="D6" s="6">
        <f>D5*(D2-D3)/1000</f>
        <v>-6.5100309970724934</v>
      </c>
      <c r="E6" s="6">
        <f>(D5*E2+D5*E3+(D2-D3)*E5)/1000</f>
        <v>1.0437217368192278</v>
      </c>
      <c r="F6" s="6">
        <f>F5*(F2-F3)/1000</f>
        <v>-5.9808722834176855</v>
      </c>
      <c r="G6" s="6">
        <f>(F5*G2+F5*G3+(F2-F3)*G5)/1000</f>
        <v>1.100980733486175</v>
      </c>
      <c r="J6"/>
      <c r="K6"/>
    </row>
    <row r="7" spans="1:11" x14ac:dyDescent="0.2">
      <c r="A7" s="16" t="s">
        <v>15</v>
      </c>
      <c r="B7" s="17" t="s">
        <v>16</v>
      </c>
      <c r="C7" s="15" t="s">
        <v>17</v>
      </c>
      <c r="D7" s="18" t="s">
        <v>18</v>
      </c>
      <c r="E7" s="19" t="s">
        <v>3</v>
      </c>
      <c r="F7" s="18" t="s">
        <v>19</v>
      </c>
      <c r="G7" s="19" t="s">
        <v>20</v>
      </c>
      <c r="H7" s="19" t="s">
        <v>21</v>
      </c>
      <c r="I7" s="19" t="s">
        <v>22</v>
      </c>
      <c r="J7" s="19" t="s">
        <v>23</v>
      </c>
      <c r="K7"/>
    </row>
    <row r="8" spans="1:11" x14ac:dyDescent="0.2">
      <c r="A8" s="20" t="s">
        <v>24</v>
      </c>
      <c r="B8" s="20" t="s">
        <v>24</v>
      </c>
      <c r="C8" s="20" t="s">
        <v>24</v>
      </c>
      <c r="D8" s="21" t="s">
        <v>25</v>
      </c>
      <c r="E8" s="21" t="s">
        <v>25</v>
      </c>
      <c r="F8" s="21" t="s">
        <v>25</v>
      </c>
      <c r="G8" s="21" t="s">
        <v>25</v>
      </c>
      <c r="H8" s="21" t="s">
        <v>25</v>
      </c>
      <c r="I8" s="21" t="s">
        <v>25</v>
      </c>
      <c r="J8" s="21" t="s">
        <v>25</v>
      </c>
      <c r="K8"/>
    </row>
    <row r="9" spans="1:11" x14ac:dyDescent="0.2">
      <c r="A9" s="42">
        <v>0</v>
      </c>
      <c r="B9" s="35">
        <v>2.5</v>
      </c>
      <c r="C9" s="32">
        <f t="shared" ref="C9:C18" si="0">(A9+B9)/2</f>
        <v>1.25</v>
      </c>
      <c r="D9" s="38">
        <v>1050</v>
      </c>
      <c r="E9" s="34">
        <v>60</v>
      </c>
      <c r="F9" s="27">
        <v>620</v>
      </c>
      <c r="G9" s="27">
        <v>552</v>
      </c>
      <c r="H9" s="27">
        <v>654</v>
      </c>
      <c r="I9" s="27">
        <v>517</v>
      </c>
      <c r="J9" s="27">
        <v>698</v>
      </c>
      <c r="K9"/>
    </row>
    <row r="10" spans="1:11" x14ac:dyDescent="0.2">
      <c r="A10" s="42">
        <v>5</v>
      </c>
      <c r="B10" s="36">
        <v>7.5</v>
      </c>
      <c r="C10" s="32">
        <f t="shared" si="0"/>
        <v>6.25</v>
      </c>
      <c r="D10" s="39">
        <v>2660</v>
      </c>
      <c r="E10" s="34">
        <v>60</v>
      </c>
      <c r="F10" s="8">
        <v>2330</v>
      </c>
      <c r="G10" s="8">
        <v>2293</v>
      </c>
      <c r="H10" s="8">
        <v>2363</v>
      </c>
      <c r="I10" s="8">
        <v>2176</v>
      </c>
      <c r="J10" s="8">
        <v>2476</v>
      </c>
      <c r="K10"/>
    </row>
    <row r="11" spans="1:11" x14ac:dyDescent="0.2">
      <c r="A11" s="42">
        <v>10</v>
      </c>
      <c r="B11" s="36">
        <v>12.5</v>
      </c>
      <c r="C11" s="32">
        <f t="shared" si="0"/>
        <v>11.25</v>
      </c>
      <c r="D11" s="39">
        <v>3330</v>
      </c>
      <c r="E11" s="34">
        <v>70</v>
      </c>
      <c r="F11" s="8">
        <v>3170</v>
      </c>
      <c r="G11" s="8">
        <v>3069</v>
      </c>
      <c r="H11" s="8">
        <v>3260</v>
      </c>
      <c r="I11" s="8">
        <v>2959</v>
      </c>
      <c r="J11" s="8">
        <v>3343</v>
      </c>
      <c r="K11"/>
    </row>
    <row r="12" spans="1:11" x14ac:dyDescent="0.2">
      <c r="A12" s="42">
        <v>17.5</v>
      </c>
      <c r="B12" s="36">
        <v>20</v>
      </c>
      <c r="C12" s="32">
        <f t="shared" si="0"/>
        <v>18.75</v>
      </c>
      <c r="D12" s="39">
        <v>4140</v>
      </c>
      <c r="E12" s="34">
        <v>60</v>
      </c>
      <c r="F12" s="8">
        <v>4190</v>
      </c>
      <c r="G12" s="8">
        <v>4093</v>
      </c>
      <c r="H12" s="8">
        <v>4274</v>
      </c>
      <c r="I12" s="8">
        <v>3997</v>
      </c>
      <c r="J12" s="8">
        <v>4372</v>
      </c>
      <c r="K12"/>
    </row>
    <row r="13" spans="1:11" x14ac:dyDescent="0.2">
      <c r="A13" s="42">
        <v>35</v>
      </c>
      <c r="B13" s="36">
        <v>37.5</v>
      </c>
      <c r="C13" s="32">
        <f t="shared" si="0"/>
        <v>36.25</v>
      </c>
      <c r="D13" s="39">
        <v>6590</v>
      </c>
      <c r="E13" s="34">
        <v>80</v>
      </c>
      <c r="F13" s="8">
        <v>7090</v>
      </c>
      <c r="G13" s="8">
        <v>6986</v>
      </c>
      <c r="H13" s="8">
        <v>7168</v>
      </c>
      <c r="I13" s="8">
        <v>6882</v>
      </c>
      <c r="J13" s="8">
        <v>7222</v>
      </c>
      <c r="K13"/>
    </row>
    <row r="14" spans="1:11" x14ac:dyDescent="0.2">
      <c r="A14" s="42">
        <v>45</v>
      </c>
      <c r="B14" s="36">
        <v>47.5</v>
      </c>
      <c r="C14" s="32">
        <f t="shared" si="0"/>
        <v>46.25</v>
      </c>
      <c r="D14" s="39">
        <v>7630</v>
      </c>
      <c r="E14" s="34">
        <v>100</v>
      </c>
      <c r="F14" s="8">
        <v>8030</v>
      </c>
      <c r="G14" s="8">
        <v>7927</v>
      </c>
      <c r="H14" s="8">
        <v>8128</v>
      </c>
      <c r="I14" s="8">
        <v>7853</v>
      </c>
      <c r="J14" s="8">
        <v>8269</v>
      </c>
      <c r="K14"/>
    </row>
    <row r="15" spans="1:11" x14ac:dyDescent="0.2">
      <c r="A15" s="42">
        <v>75</v>
      </c>
      <c r="B15" s="36">
        <v>77.5</v>
      </c>
      <c r="C15" s="32">
        <f t="shared" si="0"/>
        <v>76.25</v>
      </c>
      <c r="D15" s="39">
        <v>10210</v>
      </c>
      <c r="E15" s="34">
        <v>90</v>
      </c>
      <c r="F15" s="8">
        <v>11060</v>
      </c>
      <c r="G15" s="8">
        <v>10980</v>
      </c>
      <c r="H15" s="8">
        <v>11334</v>
      </c>
      <c r="I15" s="8">
        <v>10925</v>
      </c>
      <c r="J15" s="8">
        <v>11549</v>
      </c>
      <c r="K15"/>
    </row>
    <row r="16" spans="1:11" x14ac:dyDescent="0.2">
      <c r="A16" s="42">
        <v>115</v>
      </c>
      <c r="B16" s="36">
        <v>117.5</v>
      </c>
      <c r="C16" s="32">
        <f t="shared" si="0"/>
        <v>116.25</v>
      </c>
      <c r="D16" s="39">
        <v>11580</v>
      </c>
      <c r="E16" s="34">
        <v>90</v>
      </c>
      <c r="F16" s="8">
        <v>13090</v>
      </c>
      <c r="G16" s="8">
        <v>12989</v>
      </c>
      <c r="H16" s="8">
        <v>13193</v>
      </c>
      <c r="I16" s="8">
        <v>12889</v>
      </c>
      <c r="J16" s="8">
        <v>13310</v>
      </c>
      <c r="K16"/>
    </row>
    <row r="17" spans="1:11" x14ac:dyDescent="0.2">
      <c r="A17" s="42">
        <v>155</v>
      </c>
      <c r="B17" s="36">
        <v>157.5</v>
      </c>
      <c r="C17" s="32">
        <f t="shared" si="0"/>
        <v>156.25</v>
      </c>
      <c r="D17" s="39">
        <v>13070</v>
      </c>
      <c r="E17" s="34">
        <v>110</v>
      </c>
      <c r="F17" s="8">
        <v>14910</v>
      </c>
      <c r="G17" s="8">
        <v>14670</v>
      </c>
      <c r="H17" s="8">
        <v>15134</v>
      </c>
      <c r="I17" s="8">
        <v>14459</v>
      </c>
      <c r="J17" s="8">
        <v>15347</v>
      </c>
      <c r="K17"/>
    </row>
    <row r="18" spans="1:11" x14ac:dyDescent="0.2">
      <c r="A18" s="43">
        <v>180</v>
      </c>
      <c r="B18" s="37">
        <v>182.5</v>
      </c>
      <c r="C18" s="33">
        <f t="shared" si="0"/>
        <v>181.25</v>
      </c>
      <c r="D18" s="40">
        <v>13960</v>
      </c>
      <c r="E18" s="41">
        <v>140</v>
      </c>
      <c r="F18" s="10">
        <v>16240</v>
      </c>
      <c r="G18" s="10">
        <v>16032</v>
      </c>
      <c r="H18" s="10">
        <v>16445</v>
      </c>
      <c r="I18" s="10">
        <v>15812</v>
      </c>
      <c r="J18" s="10">
        <v>16642</v>
      </c>
      <c r="K18"/>
    </row>
    <row r="19" spans="1:11" x14ac:dyDescent="0.2">
      <c r="A19" s="2"/>
      <c r="B19" s="2"/>
      <c r="C19" s="2"/>
      <c r="D19" s="9"/>
      <c r="E19" s="9"/>
      <c r="F19" s="9"/>
      <c r="G19" s="9"/>
      <c r="J19"/>
      <c r="K19"/>
    </row>
    <row r="20" spans="1:11" x14ac:dyDescent="0.2">
      <c r="A20" t="s">
        <v>26</v>
      </c>
    </row>
    <row r="21" spans="1:11" x14ac:dyDescent="0.2">
      <c r="C21" s="5"/>
      <c r="D21" s="5"/>
      <c r="J21"/>
      <c r="K21"/>
    </row>
    <row r="22" spans="1:11" x14ac:dyDescent="0.2">
      <c r="C22" s="5"/>
      <c r="D22" s="5"/>
      <c r="J22"/>
      <c r="K22"/>
    </row>
    <row r="23" spans="1:11" x14ac:dyDescent="0.2">
      <c r="C23" s="5"/>
      <c r="D23" s="5"/>
      <c r="J23"/>
      <c r="K23"/>
    </row>
    <row r="24" spans="1:11" x14ac:dyDescent="0.2">
      <c r="C24" s="5"/>
      <c r="D24" s="5"/>
      <c r="J24"/>
      <c r="K24"/>
    </row>
    <row r="25" spans="1:11" x14ac:dyDescent="0.2">
      <c r="C25" s="5"/>
      <c r="D25" s="5"/>
      <c r="J25"/>
      <c r="K25"/>
    </row>
    <row r="26" spans="1:11" x14ac:dyDescent="0.2">
      <c r="C26" s="5"/>
      <c r="D26" s="5"/>
      <c r="J26"/>
      <c r="K26"/>
    </row>
    <row r="27" spans="1:11" x14ac:dyDescent="0.2">
      <c r="C27" s="5"/>
      <c r="D27" s="5"/>
      <c r="J27"/>
      <c r="K27"/>
    </row>
    <row r="28" spans="1:11" x14ac:dyDescent="0.2">
      <c r="C28" s="5"/>
      <c r="D28" s="5"/>
      <c r="J28"/>
      <c r="K28"/>
    </row>
    <row r="29" spans="1:11" x14ac:dyDescent="0.2">
      <c r="C29" s="5"/>
      <c r="D29" s="5"/>
      <c r="J29"/>
      <c r="K29"/>
    </row>
    <row r="30" spans="1:11" x14ac:dyDescent="0.2">
      <c r="C30" s="5"/>
      <c r="D30" s="5"/>
      <c r="J30"/>
      <c r="K30"/>
    </row>
    <row r="31" spans="1:11" x14ac:dyDescent="0.2">
      <c r="C31" s="5"/>
      <c r="D31" s="5"/>
      <c r="J31"/>
      <c r="K31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  <row r="48" spans="4:4" x14ac:dyDescent="0.2">
      <c r="D48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6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12379 GB</vt:lpstr>
      <vt:lpstr>'ML 12379 GB'!Druckbereich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2022-01-27T14:13:11Z</dcterms:created>
  <dcterms:modified xsi:type="dcterms:W3CDTF">2022-01-27T14:13:11Z</dcterms:modified>
</cp:coreProperties>
</file>